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6" windowHeight="8038"/>
  </bookViews>
  <sheets>
    <sheet name="自然科学类科研统计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Titles" localSheetId="0">自然科学类科研统计表!$1:$5</definedName>
  </definedNames>
  <calcPr calcId="144525" fullCalcOnLoad="1"/>
</workbook>
</file>

<file path=xl/comments1.xml><?xml version="1.0" encoding="utf-8"?>
<comments xmlns="http://schemas.openxmlformats.org/spreadsheetml/2006/main">
  <authors>
    <author>微软用户</author>
    <author>张骏</author>
  </authors>
  <commentList>
    <comment ref="L3" authorId="0">
      <text>
        <r>
          <rPr>
            <sz val="9"/>
            <rFont val="宋体"/>
            <charset val="134"/>
          </rPr>
          <t>微软用户:
论文不重复统计，同一篇论文只计入最高项</t>
        </r>
      </text>
    </comment>
    <comment ref="Y3" authorId="0">
      <text>
        <r>
          <rPr>
            <sz val="9"/>
            <rFont val="宋体"/>
            <charset val="134"/>
          </rPr>
          <t>微软用户:
项目不重复统计，同一项目只计入最高项；主要参加项目指项目的前三名；在填写项目数的同时，将已完成的项目数加在括号内，如共8个项目，其中3项已完成，则用8(3)表示</t>
        </r>
      </text>
    </comment>
    <comment ref="AC3" authorId="0">
      <text>
        <r>
          <rPr>
            <sz val="9"/>
            <rFont val="宋体"/>
            <charset val="134"/>
          </rPr>
          <t>微软用户:
奖项不重复统计，同一奖项只计入最高项，并需注明等级、排名、数量。例如：一等排三1项</t>
        </r>
      </text>
    </comment>
    <comment ref="U4" authorId="1">
      <text>
        <r>
          <rPr>
            <sz val="9"/>
            <rFont val="宋体"/>
            <charset val="134"/>
          </rPr>
          <t>注释:
建筑学为单列核心期刊，其他学科参照北图核刊。</t>
        </r>
      </text>
    </comment>
  </commentList>
</comments>
</file>

<file path=xl/sharedStrings.xml><?xml version="1.0" encoding="utf-8"?>
<sst xmlns="http://schemas.openxmlformats.org/spreadsheetml/2006/main" count="139" uniqueCount="103">
  <si>
    <t>苏州大学2022年申报教师自然科学类高级职务人员（除教学为主型、社会服务与技术推广型外）科研情况一览表</t>
  </si>
  <si>
    <t xml:space="preserve">审核人签名：             单位负责人签名：                   学院（部）(公章）：                                        </t>
  </si>
  <si>
    <t>序号</t>
  </si>
  <si>
    <t>单位</t>
  </si>
  <si>
    <t>工号</t>
  </si>
  <si>
    <t>姓名</t>
  </si>
  <si>
    <t>申报学科类别及对应文件附件</t>
  </si>
  <si>
    <t>岗位性质</t>
  </si>
  <si>
    <t>申报职务</t>
  </si>
  <si>
    <t>现职称</t>
  </si>
  <si>
    <t>现职称取得时间</t>
  </si>
  <si>
    <t>博士学位取得时间</t>
  </si>
  <si>
    <t>成果起算时间</t>
  </si>
  <si>
    <t>论文篇数</t>
  </si>
  <si>
    <t>授权发明专利及出版国家标准规范（注明是欧日美国际、其他地区、国内）</t>
  </si>
  <si>
    <t>项目</t>
  </si>
  <si>
    <t>市厅级及以上科研成果奖等次及排名</t>
  </si>
  <si>
    <t>备注</t>
  </si>
  <si>
    <t>院系</t>
  </si>
  <si>
    <t>SCIE</t>
  </si>
  <si>
    <r>
      <t>SCIE</t>
    </r>
    <r>
      <rPr>
        <sz val="10"/>
        <rFont val="宋体"/>
        <charset val="134"/>
      </rPr>
      <t>一区</t>
    </r>
  </si>
  <si>
    <r>
      <t>SCIE</t>
    </r>
    <r>
      <rPr>
        <sz val="10"/>
        <rFont val="宋体"/>
        <charset val="134"/>
      </rPr>
      <t>二区</t>
    </r>
  </si>
  <si>
    <r>
      <t>SCIE</t>
    </r>
    <r>
      <rPr>
        <sz val="10"/>
        <rFont val="宋体"/>
        <charset val="134"/>
      </rPr>
      <t>三区</t>
    </r>
  </si>
  <si>
    <t>EI</t>
  </si>
  <si>
    <t>SS
CI</t>
  </si>
  <si>
    <r>
      <t>学术专著（1</t>
    </r>
    <r>
      <rPr>
        <sz val="10"/>
        <rFont val="宋体"/>
        <charset val="134"/>
      </rPr>
      <t>0万字及以上，超过20万字的请注明</t>
    </r>
    <r>
      <rPr>
        <sz val="10"/>
        <rFont val="宋体"/>
        <charset val="134"/>
      </rPr>
      <t>）</t>
    </r>
  </si>
  <si>
    <r>
      <t>CCF论文（注明A\B\C</t>
    </r>
    <r>
      <rPr>
        <sz val="10"/>
        <rFont val="宋体"/>
        <charset val="134"/>
      </rPr>
      <t>）</t>
    </r>
  </si>
  <si>
    <t>国防科技报告</t>
  </si>
  <si>
    <t>核心
期刊</t>
  </si>
  <si>
    <t>工科建筑类核心期刊</t>
  </si>
  <si>
    <t>国家级</t>
  </si>
  <si>
    <t>主持省部级项目</t>
  </si>
  <si>
    <t>主持单项横向课题到账经费</t>
  </si>
  <si>
    <t>文学院</t>
  </si>
  <si>
    <t>国内一类权威核心期刊</t>
  </si>
  <si>
    <r>
      <t>A&amp;H</t>
    </r>
    <r>
      <rPr>
        <sz val="10"/>
        <rFont val="宋体"/>
        <charset val="134"/>
      </rPr>
      <t>CI</t>
    </r>
  </si>
  <si>
    <t>主持国家自然科学基金面上项目（或同层次及以上国家级科研项目）</t>
  </si>
  <si>
    <t>主持其他国家级科研项目（青年、交流、专项项目等）</t>
  </si>
  <si>
    <t>社会学院</t>
  </si>
  <si>
    <t>1</t>
  </si>
  <si>
    <t>能源学院</t>
  </si>
  <si>
    <t>07D044</t>
  </si>
  <si>
    <t>吴玺</t>
  </si>
  <si>
    <t>工科类 
附件十三</t>
  </si>
  <si>
    <t>教学科研并重型</t>
  </si>
  <si>
    <t>教授</t>
  </si>
  <si>
    <t>14</t>
  </si>
  <si>
    <t>3</t>
  </si>
  <si>
    <t>6</t>
  </si>
  <si>
    <t>4</t>
  </si>
  <si>
    <t>160万</t>
  </si>
  <si>
    <t>市厅级一等排一一项</t>
  </si>
  <si>
    <t>物理科学与技术学院</t>
  </si>
  <si>
    <t>2</t>
  </si>
  <si>
    <t>16N001</t>
  </si>
  <si>
    <t>赵建庆</t>
  </si>
  <si>
    <t>工科类应用化学附件十</t>
  </si>
  <si>
    <t>24</t>
  </si>
  <si>
    <t>8</t>
  </si>
  <si>
    <r>
      <t>发明7项、PCT国际</t>
    </r>
    <r>
      <rPr>
        <sz val="10"/>
        <rFont val="宋体"/>
        <charset val="134"/>
      </rPr>
      <t>1项</t>
    </r>
  </si>
  <si>
    <t>青年1（1）</t>
  </si>
  <si>
    <t>3（3）</t>
  </si>
  <si>
    <r>
      <t>1</t>
    </r>
    <r>
      <rPr>
        <sz val="10"/>
        <rFont val="宋体"/>
        <charset val="134"/>
      </rPr>
      <t>20</t>
    </r>
  </si>
  <si>
    <t>体育学院</t>
  </si>
  <si>
    <t>12D153</t>
  </si>
  <si>
    <t>赵杰</t>
  </si>
  <si>
    <t>理工科类化学附件10</t>
  </si>
  <si>
    <t>22</t>
  </si>
  <si>
    <t>11</t>
  </si>
  <si>
    <t>1项，经费120万</t>
  </si>
  <si>
    <t>1项，经费25.2万</t>
  </si>
  <si>
    <t>1项，经费10万</t>
  </si>
  <si>
    <t>1项，经费31万</t>
  </si>
  <si>
    <t>省部级一等排四一项</t>
  </si>
  <si>
    <t>18D062</t>
  </si>
  <si>
    <t>王艳</t>
  </si>
  <si>
    <t>理工科类材料物理与化学 附件十</t>
  </si>
  <si>
    <t>副教授</t>
  </si>
  <si>
    <t>27</t>
  </si>
  <si>
    <r>
      <t>2</t>
    </r>
    <r>
      <rPr>
        <sz val="10"/>
        <rFont val="宋体"/>
        <charset val="134"/>
      </rPr>
      <t>2</t>
    </r>
  </si>
  <si>
    <t>授权发明专利4项（国内）</t>
  </si>
  <si>
    <t>国家自然科学基金青年项目1项</t>
  </si>
  <si>
    <t>江苏省自然科学基金青年项目1项</t>
  </si>
  <si>
    <t>省部级三等排三一项</t>
  </si>
  <si>
    <t>5</t>
  </si>
  <si>
    <t>18N015</t>
  </si>
  <si>
    <t>黄耀松</t>
  </si>
  <si>
    <t>工科类附件十三</t>
  </si>
  <si>
    <t>9</t>
  </si>
  <si>
    <t>1(0)</t>
  </si>
  <si>
    <t>3万元</t>
  </si>
  <si>
    <t>18N086</t>
  </si>
  <si>
    <t>季浩卿</t>
  </si>
  <si>
    <t>理工科类材料物理与化学附件十</t>
  </si>
  <si>
    <t>科研为主型</t>
  </si>
  <si>
    <t>副研究员</t>
  </si>
  <si>
    <r>
      <t>1</t>
    </r>
    <r>
      <rPr>
        <sz val="10"/>
        <rFont val="宋体"/>
        <charset val="134"/>
      </rPr>
      <t>4</t>
    </r>
  </si>
  <si>
    <t>0</t>
  </si>
  <si>
    <r>
      <t>8</t>
    </r>
    <r>
      <rPr>
        <sz val="10"/>
        <rFont val="宋体"/>
        <charset val="134"/>
      </rPr>
      <t>0</t>
    </r>
  </si>
  <si>
    <t>注：1、成果起算时间为任现职务时间，如果博士进校，申报副高，成果起算时间为博士毕业时间往前推三年。例如：2012年6月博士毕业申报副教授，成果起算时间为2009年6月。</t>
  </si>
  <si>
    <t xml:space="preserve">    2、论文不重复统计，同一篇论文只计入最高项。</t>
  </si>
  <si>
    <t xml:space="preserve">    3、项目不重复统计，同一项目只计入最高项；主要参加项目指项目的前三名；在填写项目数的同时，将已完成的项目数加在括号内，如共8个项目，其中3项已完成，则用8(3)表示。</t>
  </si>
  <si>
    <t xml:space="preserve">    4、奖项不重复统计，同一奖项只计入最高项，并需注明等级、排名、数量。例如：二等排三1项。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</si>
</sst>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sz val="18"/>
      <name val="黑体"/>
      <family val="3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2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1" borderId="10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2" fillId="27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/>
    <xf numFmtId="176" fontId="1" fillId="0" borderId="0" xfId="0" applyNumberFormat="1" applyFont="1"/>
    <xf numFmtId="49" fontId="1" fillId="0" borderId="0" xfId="0" applyNumberFormat="1" applyFont="1" applyFill="1"/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176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0" fillId="4" borderId="0" xfId="0" applyFill="1" applyBorder="1" applyAlignment="1" applyProtection="1">
      <alignment horizontal="center"/>
    </xf>
    <xf numFmtId="49" fontId="1" fillId="3" borderId="2" xfId="0" applyNumberFormat="1" applyFont="1" applyFill="1" applyBorder="1" applyAlignment="1" applyProtection="1" quotePrefix="1">
      <alignment horizontal="center" vertical="center" wrapTex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17715\Desktop\&#32844;&#31216;&#35780;&#32856;\&#20844;&#31034;&#25991;&#20214;\&#20844;&#31034;&#26368;&#32456;&#29256;\2022&#24180;&#30003;&#25253;&#39640;&#32423;&#32844;&#31216;&#20154;&#21592;&#29992;&#34920;&#65288;&#25945;&#24072;&#31995;&#21015;&#38500;&#25945;&#23398;&#20026;&#20027;&#22806;&#65289;-&#21556;&#29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17715\Desktop\&#32844;&#31216;&#35780;&#32856;\&#20844;&#31034;&#25991;&#20214;\&#20844;&#31034;&#26368;&#32456;&#29256;\2022&#24180;&#30003;&#25253;&#39640;&#32423;&#32844;&#31216;&#20154;&#21592;&#29992;&#34920;&#65288;&#25945;&#24072;&#31995;&#21015;&#38500;&#25945;&#23398;&#20026;&#20027;&#22806;&#65289;-&#36213;&#24314;&#241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17715\Desktop\&#32844;&#31216;&#35780;&#32856;\&#20844;&#31034;&#25991;&#20214;\&#20844;&#31034;&#26368;&#32456;&#29256;\2022&#24180;&#30003;&#25253;&#39640;&#32423;&#32844;&#31216;&#20154;&#21592;&#29992;&#34920;&#65288;&#25945;&#24072;&#31995;&#21015;&#38500;&#25945;&#23398;&#20026;&#20027;&#22806;&#65289;-&#36213;&#26480;2022.06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17715\Desktop\&#32844;&#31216;&#35780;&#32856;\&#20844;&#31034;&#25991;&#20214;\&#20844;&#31034;&#26368;&#32456;&#29256;\&#29579;&#33395;&#26356;&#26032;  2022&#24180;&#30003;&#25253;&#39640;&#32423;&#32844;&#31216;&#20154;&#21592;&#29992;&#34920;&#65288;&#25945;&#24072;&#31995;&#21015;&#38500;&#25945;&#23398;&#20026;&#20027;&#2280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17715\Desktop\&#32844;&#31216;&#35780;&#32856;\&#20844;&#31034;&#25991;&#20214;\&#20844;&#31034;&#26368;&#32456;&#29256;\&#65288;&#40644;&#32768;&#26494;&#65289;2022&#24180;&#30003;&#25253;&#39640;&#32423;&#32844;&#31216;&#20154;&#21592;&#29992;&#34920;&#65288;&#25945;&#24072;&#31995;&#21015;&#38500;&#25945;&#23398;&#20026;&#20027;&#2280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17715\Desktop\&#32844;&#31216;&#35780;&#32856;\&#20844;&#31034;&#25991;&#20214;\&#20844;&#31034;&#26368;&#32456;&#29256;\&#23395;&#28009;&#21375;-2022&#24180;&#30003;&#25253;&#39640;&#32423;&#32844;&#31216;&#20154;&#21592;&#29992;&#34920;&#65288;&#25945;&#24072;&#31995;&#21015;&#38500;&#25945;&#23398;&#20026;&#20027;&#2280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 refreshError="1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4">
          <cell r="B4" t="str">
            <v>07D044</v>
          </cell>
          <cell r="C4" t="str">
            <v>能源学院</v>
          </cell>
          <cell r="D4" t="str">
            <v>吴玺</v>
          </cell>
          <cell r="E4" t="str">
            <v>男</v>
          </cell>
          <cell r="F4">
            <v>29768</v>
          </cell>
          <cell r="G4" t="str">
            <v>是</v>
          </cell>
          <cell r="H4" t="str">
            <v>20103200171003061</v>
          </cell>
          <cell r="I4">
            <v>39326</v>
          </cell>
          <cell r="J4">
            <v>39326</v>
          </cell>
          <cell r="K4" t="str">
            <v>博士研究生</v>
          </cell>
          <cell r="L4">
            <v>41091</v>
          </cell>
          <cell r="M4" t="str">
            <v>中国科学技术大学</v>
          </cell>
          <cell r="N4" t="str">
            <v>博士</v>
          </cell>
          <cell r="O4">
            <v>41091</v>
          </cell>
          <cell r="P4" t="str">
            <v>中国科学技术大学</v>
          </cell>
          <cell r="Q4" t="str">
            <v>教授</v>
          </cell>
          <cell r="R4" t="str">
            <v>正高</v>
          </cell>
          <cell r="S4" t="str">
            <v>教学科研并重</v>
          </cell>
          <cell r="T4" t="str">
            <v>工程热物理</v>
          </cell>
          <cell r="U4" t="str">
            <v>专任教师岗</v>
          </cell>
          <cell r="V4" t="str">
            <v>在职教师</v>
          </cell>
          <cell r="W4" t="str">
            <v>否</v>
          </cell>
          <cell r="X4" t="str">
            <v>副教授</v>
          </cell>
          <cell r="Y4">
            <v>41821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 refreshError="1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4">
          <cell r="B4" t="str">
            <v>16N001</v>
          </cell>
          <cell r="C4" t="str">
            <v>能源学院</v>
          </cell>
          <cell r="D4" t="str">
            <v>赵建庆</v>
          </cell>
          <cell r="E4" t="str">
            <v>男</v>
          </cell>
          <cell r="F4" t="str">
            <v>1983-10</v>
          </cell>
          <cell r="G4" t="str">
            <v>是</v>
          </cell>
          <cell r="H4">
            <v>2.00732001700008e+16</v>
          </cell>
          <cell r="I4">
            <v>38899</v>
          </cell>
          <cell r="J4">
            <v>42370</v>
          </cell>
          <cell r="K4" t="str">
            <v>博士研究生</v>
          </cell>
          <cell r="L4">
            <v>41992</v>
          </cell>
          <cell r="M4" t="str">
            <v>美国路易斯安那州立大学</v>
          </cell>
          <cell r="N4" t="str">
            <v>博士</v>
          </cell>
          <cell r="O4">
            <v>41992</v>
          </cell>
          <cell r="P4" t="str">
            <v>美国路易斯安那州立大学</v>
          </cell>
          <cell r="Q4" t="str">
            <v>教授</v>
          </cell>
          <cell r="R4" t="str">
            <v>正高</v>
          </cell>
          <cell r="S4" t="str">
            <v>教学科研并重</v>
          </cell>
          <cell r="T4" t="str">
            <v>应用化学</v>
          </cell>
          <cell r="U4" t="str">
            <v>专任教师岗</v>
          </cell>
          <cell r="V4" t="str">
            <v>在职教师</v>
          </cell>
          <cell r="W4" t="str">
            <v>否</v>
          </cell>
          <cell r="X4" t="str">
            <v>副教授</v>
          </cell>
          <cell r="Y4">
            <v>42370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 refreshError="1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4">
          <cell r="B4" t="str">
            <v>11N060</v>
          </cell>
          <cell r="C4" t="str">
            <v>马克思主义学院</v>
          </cell>
          <cell r="D4" t="str">
            <v>张三</v>
          </cell>
          <cell r="E4" t="str">
            <v>女</v>
          </cell>
          <cell r="F4">
            <v>30317</v>
          </cell>
          <cell r="G4" t="str">
            <v>是</v>
          </cell>
        </row>
        <row r="4">
          <cell r="I4">
            <v>40544</v>
          </cell>
          <cell r="J4">
            <v>40544</v>
          </cell>
          <cell r="K4" t="str">
            <v>博士研究生</v>
          </cell>
          <cell r="L4">
            <v>40544</v>
          </cell>
          <cell r="M4" t="str">
            <v>苏州大学</v>
          </cell>
          <cell r="N4" t="str">
            <v>博士</v>
          </cell>
          <cell r="O4">
            <v>40544</v>
          </cell>
          <cell r="P4" t="str">
            <v>苏州大学</v>
          </cell>
          <cell r="Q4" t="str">
            <v>教授</v>
          </cell>
          <cell r="R4" t="str">
            <v>正高</v>
          </cell>
          <cell r="S4" t="str">
            <v>教学科研并重</v>
          </cell>
          <cell r="T4" t="str">
            <v>马克思主义哲学</v>
          </cell>
          <cell r="U4" t="str">
            <v>专任教师岗</v>
          </cell>
          <cell r="V4" t="str">
            <v>在职教师</v>
          </cell>
          <cell r="W4" t="str">
            <v>是</v>
          </cell>
          <cell r="X4" t="str">
            <v>副教授</v>
          </cell>
          <cell r="Y4">
            <v>40544</v>
          </cell>
        </row>
        <row r="5">
          <cell r="B5" t="str">
            <v>12D153</v>
          </cell>
          <cell r="C5" t="str">
            <v>能源学院</v>
          </cell>
          <cell r="D5" t="str">
            <v>赵杰</v>
          </cell>
          <cell r="E5" t="str">
            <v>男</v>
          </cell>
          <cell r="F5">
            <v>30926</v>
          </cell>
          <cell r="G5" t="str">
            <v>是</v>
          </cell>
          <cell r="H5" t="str">
            <v>20143200171002437</v>
          </cell>
          <cell r="I5">
            <v>40057</v>
          </cell>
          <cell r="J5">
            <v>41141</v>
          </cell>
          <cell r="K5" t="str">
            <v>博士研究生</v>
          </cell>
          <cell r="L5">
            <v>41090</v>
          </cell>
          <cell r="M5" t="str">
            <v>苏州大学</v>
          </cell>
          <cell r="N5" t="str">
            <v>博士</v>
          </cell>
          <cell r="O5">
            <v>41090</v>
          </cell>
          <cell r="P5" t="str">
            <v>苏州大学</v>
          </cell>
          <cell r="Q5" t="str">
            <v>教授</v>
          </cell>
          <cell r="R5" t="str">
            <v>正高</v>
          </cell>
          <cell r="S5" t="str">
            <v>教学科研并重</v>
          </cell>
          <cell r="T5" t="str">
            <v>化学其他专业</v>
          </cell>
          <cell r="U5" t="str">
            <v>教学科研并重</v>
          </cell>
          <cell r="V5" t="str">
            <v>在职教师</v>
          </cell>
          <cell r="W5" t="str">
            <v>否</v>
          </cell>
          <cell r="X5" t="str">
            <v>副教授</v>
          </cell>
          <cell r="Y5">
            <v>42159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 refreshError="1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4">
          <cell r="B4" t="str">
            <v>11N060</v>
          </cell>
          <cell r="C4" t="str">
            <v>马克思主义学院</v>
          </cell>
          <cell r="D4" t="str">
            <v>张三</v>
          </cell>
          <cell r="E4" t="str">
            <v>女</v>
          </cell>
          <cell r="F4">
            <v>30317</v>
          </cell>
          <cell r="G4" t="str">
            <v>是</v>
          </cell>
        </row>
        <row r="4">
          <cell r="I4">
            <v>40544</v>
          </cell>
          <cell r="J4">
            <v>40544</v>
          </cell>
          <cell r="K4" t="str">
            <v>博士研究生</v>
          </cell>
          <cell r="L4">
            <v>40544</v>
          </cell>
          <cell r="M4" t="str">
            <v>苏州大学</v>
          </cell>
          <cell r="N4" t="str">
            <v>博士</v>
          </cell>
          <cell r="O4">
            <v>40544</v>
          </cell>
          <cell r="P4" t="str">
            <v>苏州大学</v>
          </cell>
          <cell r="Q4" t="str">
            <v>教授</v>
          </cell>
          <cell r="R4" t="str">
            <v>正高</v>
          </cell>
          <cell r="S4" t="str">
            <v>教学科研并重</v>
          </cell>
          <cell r="T4" t="str">
            <v>马克思主义哲学</v>
          </cell>
          <cell r="U4" t="str">
            <v>专任教师岗</v>
          </cell>
          <cell r="V4" t="str">
            <v>在职教师</v>
          </cell>
          <cell r="W4" t="str">
            <v>是</v>
          </cell>
          <cell r="X4" t="str">
            <v>副教授</v>
          </cell>
          <cell r="Y4">
            <v>40544</v>
          </cell>
        </row>
        <row r="5">
          <cell r="B5" t="str">
            <v>18D062</v>
          </cell>
          <cell r="C5" t="str">
            <v>能源学院</v>
          </cell>
          <cell r="D5" t="str">
            <v>王艳</v>
          </cell>
          <cell r="E5" t="str">
            <v>女</v>
          </cell>
          <cell r="F5">
            <v>33359</v>
          </cell>
          <cell r="G5" t="str">
            <v>是</v>
          </cell>
          <cell r="H5" t="str">
            <v>20193200172002187</v>
          </cell>
          <cell r="I5">
            <v>42248</v>
          </cell>
          <cell r="J5">
            <v>43314</v>
          </cell>
          <cell r="K5" t="str">
            <v>博士研究生</v>
          </cell>
          <cell r="L5">
            <v>43252</v>
          </cell>
          <cell r="M5" t="str">
            <v>苏州大学</v>
          </cell>
          <cell r="N5" t="str">
            <v>博士</v>
          </cell>
          <cell r="O5">
            <v>43252</v>
          </cell>
          <cell r="P5" t="str">
            <v>苏州大学</v>
          </cell>
          <cell r="Q5" t="str">
            <v>副教授</v>
          </cell>
          <cell r="R5" t="str">
            <v>副高</v>
          </cell>
          <cell r="S5" t="str">
            <v>教学科研并重</v>
          </cell>
          <cell r="T5" t="str">
            <v>材料物理与化学</v>
          </cell>
          <cell r="U5" t="str">
            <v>专任教师岗</v>
          </cell>
          <cell r="V5" t="str">
            <v>在职教师</v>
          </cell>
          <cell r="W5" t="str">
            <v>否</v>
          </cell>
          <cell r="X5" t="str">
            <v>讲师</v>
          </cell>
          <cell r="Y5">
            <v>43314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 refreshError="1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4">
          <cell r="B4" t="str">
            <v>11N060</v>
          </cell>
          <cell r="C4" t="str">
            <v>马克思主义学院</v>
          </cell>
          <cell r="D4" t="str">
            <v>张三</v>
          </cell>
          <cell r="E4" t="str">
            <v>女</v>
          </cell>
          <cell r="F4">
            <v>30317</v>
          </cell>
          <cell r="G4" t="str">
            <v>是</v>
          </cell>
        </row>
        <row r="4">
          <cell r="I4">
            <v>40544</v>
          </cell>
          <cell r="J4">
            <v>40544</v>
          </cell>
          <cell r="K4" t="str">
            <v>博士研究生</v>
          </cell>
          <cell r="L4">
            <v>40544</v>
          </cell>
          <cell r="M4" t="str">
            <v>苏州大学</v>
          </cell>
          <cell r="N4" t="str">
            <v>博士</v>
          </cell>
          <cell r="O4">
            <v>40544</v>
          </cell>
          <cell r="P4" t="str">
            <v>苏州大学</v>
          </cell>
          <cell r="Q4" t="str">
            <v>教授</v>
          </cell>
          <cell r="R4" t="str">
            <v>正高</v>
          </cell>
          <cell r="S4" t="str">
            <v>教学科研并重</v>
          </cell>
          <cell r="T4" t="str">
            <v>马克思主义哲学</v>
          </cell>
          <cell r="U4" t="str">
            <v>专任教师岗</v>
          </cell>
          <cell r="V4" t="str">
            <v>在职教师</v>
          </cell>
          <cell r="W4" t="str">
            <v>是</v>
          </cell>
          <cell r="X4" t="str">
            <v>副教授</v>
          </cell>
          <cell r="Y4">
            <v>40544</v>
          </cell>
        </row>
        <row r="5">
          <cell r="B5" t="str">
            <v>18N015</v>
          </cell>
          <cell r="C5" t="str">
            <v>能源学院</v>
          </cell>
          <cell r="D5" t="str">
            <v>黄耀松</v>
          </cell>
          <cell r="E5" t="str">
            <v>男</v>
          </cell>
          <cell r="F5">
            <v>31656</v>
          </cell>
          <cell r="G5" t="str">
            <v>是</v>
          </cell>
          <cell r="H5" t="str">
            <v>
20193200171002192</v>
          </cell>
          <cell r="I5">
            <v>43160</v>
          </cell>
          <cell r="J5">
            <v>43160</v>
          </cell>
          <cell r="K5" t="str">
            <v>博士研究生</v>
          </cell>
          <cell r="L5">
            <v>43101</v>
          </cell>
          <cell r="M5" t="str">
            <v>清华大学</v>
          </cell>
          <cell r="N5" t="str">
            <v>博士</v>
          </cell>
          <cell r="O5">
            <v>43101</v>
          </cell>
          <cell r="P5" t="str">
            <v>清华大学</v>
          </cell>
          <cell r="Q5" t="str">
            <v>副教授</v>
          </cell>
          <cell r="R5" t="str">
            <v>副高</v>
          </cell>
          <cell r="S5" t="str">
            <v>教学科研并重</v>
          </cell>
          <cell r="T5" t="str">
            <v>工程热物理</v>
          </cell>
          <cell r="U5" t="str">
            <v>专任教师岗</v>
          </cell>
          <cell r="V5" t="str">
            <v>在职教师</v>
          </cell>
          <cell r="W5" t="str">
            <v>否</v>
          </cell>
          <cell r="X5" t="str">
            <v>讲师</v>
          </cell>
          <cell r="Y5">
            <v>43160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 refreshError="1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4">
          <cell r="B4" t="str">
            <v>11N060</v>
          </cell>
          <cell r="C4" t="str">
            <v>马克思主义学院</v>
          </cell>
          <cell r="D4" t="str">
            <v>张三</v>
          </cell>
          <cell r="E4" t="str">
            <v>女</v>
          </cell>
          <cell r="F4">
            <v>30317</v>
          </cell>
          <cell r="G4" t="str">
            <v>是</v>
          </cell>
        </row>
        <row r="4">
          <cell r="I4">
            <v>40544</v>
          </cell>
          <cell r="J4">
            <v>40544</v>
          </cell>
          <cell r="K4" t="str">
            <v>博士研究生</v>
          </cell>
          <cell r="L4">
            <v>40544</v>
          </cell>
          <cell r="M4" t="str">
            <v>苏州大学</v>
          </cell>
          <cell r="N4" t="str">
            <v>博士</v>
          </cell>
          <cell r="O4">
            <v>40544</v>
          </cell>
          <cell r="P4" t="str">
            <v>苏州大学</v>
          </cell>
          <cell r="Q4" t="str">
            <v>教授</v>
          </cell>
          <cell r="R4" t="str">
            <v>正高</v>
          </cell>
          <cell r="S4" t="str">
            <v>教学科研并重</v>
          </cell>
          <cell r="T4" t="str">
            <v>马克思主义哲学</v>
          </cell>
          <cell r="U4" t="str">
            <v>专任教师岗</v>
          </cell>
          <cell r="V4" t="str">
            <v>在职教师</v>
          </cell>
          <cell r="W4" t="str">
            <v>是</v>
          </cell>
          <cell r="X4" t="str">
            <v>副教授</v>
          </cell>
          <cell r="Y4">
            <v>40544</v>
          </cell>
        </row>
        <row r="5">
          <cell r="B5" t="str">
            <v>18N086</v>
          </cell>
          <cell r="C5" t="str">
            <v>能源学院</v>
          </cell>
          <cell r="D5" t="str">
            <v>季浩卿</v>
          </cell>
          <cell r="E5" t="str">
            <v>男</v>
          </cell>
          <cell r="F5">
            <v>32994</v>
          </cell>
          <cell r="G5" t="str">
            <v>否</v>
          </cell>
        </row>
        <row r="5">
          <cell r="I5">
            <v>41883</v>
          </cell>
          <cell r="J5">
            <v>43374</v>
          </cell>
          <cell r="K5" t="str">
            <v>博士研究生</v>
          </cell>
          <cell r="L5">
            <v>43282</v>
          </cell>
          <cell r="M5" t="str">
            <v>清华大学</v>
          </cell>
          <cell r="N5" t="str">
            <v>博士</v>
          </cell>
          <cell r="O5">
            <v>43282</v>
          </cell>
          <cell r="P5" t="str">
            <v>清华大学</v>
          </cell>
          <cell r="Q5" t="str">
            <v>副研究员</v>
          </cell>
          <cell r="R5" t="str">
            <v>副高</v>
          </cell>
          <cell r="S5" t="str">
            <v>科研为主</v>
          </cell>
          <cell r="T5" t="str">
            <v>材料物理与化学</v>
          </cell>
          <cell r="U5" t="str">
            <v>专任教师岗</v>
          </cell>
          <cell r="V5" t="str">
            <v>在职教师</v>
          </cell>
          <cell r="W5" t="str">
            <v>否</v>
          </cell>
          <cell r="X5" t="str">
            <v>讲师</v>
          </cell>
          <cell r="Y5">
            <v>43344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249977111117893"/>
  </sheetPr>
  <dimension ref="A1:BK15"/>
  <sheetViews>
    <sheetView tabSelected="1" zoomScaleSheetLayoutView="60" workbookViewId="0">
      <pane xSplit="11" ySplit="5" topLeftCell="L6" activePane="bottomRight" state="frozenSplit"/>
      <selection/>
      <selection pane="topRight"/>
      <selection pane="bottomLeft"/>
      <selection pane="bottomRight" activeCell="AG9" sqref="AG9"/>
    </sheetView>
  </sheetViews>
  <sheetFormatPr defaultColWidth="8.66101694915254" defaultRowHeight="13.4"/>
  <cols>
    <col min="1" max="1" width="3.33050847457627" style="6" customWidth="1"/>
    <col min="2" max="2" width="5.16101694915254" style="6" customWidth="1"/>
    <col min="3" max="3" width="7.16101694915254" style="6" customWidth="1"/>
    <col min="4" max="4" width="6.16101694915254" style="6" customWidth="1"/>
    <col min="5" max="5" width="10" style="6" customWidth="1"/>
    <col min="6" max="6" width="8.10169491525424" style="6" customWidth="1"/>
    <col min="7" max="7" width="8.16101694915254" style="6" customWidth="1"/>
    <col min="8" max="8" width="8.16101694915254" style="7" customWidth="1"/>
    <col min="9" max="9" width="7.92372881355932" style="7" customWidth="1"/>
    <col min="10" max="10" width="6.92372881355932" style="7" customWidth="1"/>
    <col min="11" max="11" width="7.10169491525424" style="7" customWidth="1"/>
    <col min="12" max="12" width="7" style="6" customWidth="1"/>
    <col min="13" max="13" width="4.5" style="8" customWidth="1"/>
    <col min="14" max="15" width="4.5" style="6" customWidth="1"/>
    <col min="16" max="16" width="3.66101694915254" style="6" customWidth="1"/>
    <col min="17" max="17" width="3.16101694915254" style="6" customWidth="1"/>
    <col min="18" max="18" width="5.83050847457627" style="6" customWidth="1"/>
    <col min="19" max="20" width="4.66101694915254" style="6" customWidth="1"/>
    <col min="21" max="23" width="5" style="6" customWidth="1"/>
    <col min="24" max="24" width="7.83050847457627" style="6" customWidth="1"/>
    <col min="25" max="25" width="13.6610169491525" style="6" customWidth="1"/>
    <col min="26" max="26" width="9.5" style="6" customWidth="1"/>
    <col min="27" max="27" width="11.7372881355932" style="6" customWidth="1"/>
    <col min="28" max="28" width="15.0254237288136" style="6" customWidth="1"/>
    <col min="29" max="29" width="19.1186440677966" style="6" customWidth="1"/>
    <col min="30" max="30" width="4.16101694915254" style="6" customWidth="1"/>
    <col min="31" max="40" width="9" style="9"/>
    <col min="41" max="41" width="9" style="9" hidden="1" customWidth="1"/>
    <col min="42" max="52" width="9" style="9"/>
    <col min="53" max="16384" width="8.66101694915254" style="9"/>
  </cols>
  <sheetData>
    <row r="1" s="1" customFormat="1" ht="39.75" customHeight="1" spans="1:3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="2" customFormat="1" ht="30.75" customHeight="1" spans="1:6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29"/>
      <c r="AD2" s="29"/>
      <c r="AT2" s="33"/>
      <c r="AU2" s="34"/>
      <c r="AV2" s="35"/>
      <c r="AW2" s="35"/>
      <c r="AX2" s="37"/>
      <c r="AY2" s="37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4"/>
      <c r="BK2" s="33"/>
    </row>
    <row r="3" s="3" customFormat="1" ht="26.25" customHeight="1" spans="1:41">
      <c r="A3" s="12" t="s">
        <v>2</v>
      </c>
      <c r="B3" s="13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2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23" t="s">
        <v>13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7"/>
      <c r="X3" s="13" t="s">
        <v>14</v>
      </c>
      <c r="Y3" s="12" t="s">
        <v>15</v>
      </c>
      <c r="Z3" s="12"/>
      <c r="AA3" s="12"/>
      <c r="AB3" s="12"/>
      <c r="AC3" s="13" t="s">
        <v>16</v>
      </c>
      <c r="AD3" s="13" t="s">
        <v>17</v>
      </c>
      <c r="AO3" s="3" t="s">
        <v>18</v>
      </c>
    </row>
    <row r="4" s="3" customFormat="1" ht="22" customHeight="1" spans="1:41">
      <c r="A4" s="12"/>
      <c r="B4" s="15"/>
      <c r="C4" s="12"/>
      <c r="D4" s="12"/>
      <c r="E4" s="15"/>
      <c r="F4" s="15"/>
      <c r="G4" s="12"/>
      <c r="H4" s="14"/>
      <c r="I4" s="14"/>
      <c r="J4" s="14"/>
      <c r="K4" s="14"/>
      <c r="L4" s="12" t="s">
        <v>19</v>
      </c>
      <c r="M4" s="12" t="s">
        <v>20</v>
      </c>
      <c r="N4" s="12" t="s">
        <v>21</v>
      </c>
      <c r="O4" s="12" t="s">
        <v>22</v>
      </c>
      <c r="P4" s="12" t="s">
        <v>23</v>
      </c>
      <c r="Q4" s="12" t="s">
        <v>24</v>
      </c>
      <c r="R4" s="13" t="s">
        <v>25</v>
      </c>
      <c r="S4" s="13" t="s">
        <v>26</v>
      </c>
      <c r="T4" s="13" t="s">
        <v>27</v>
      </c>
      <c r="U4" s="12" t="s">
        <v>28</v>
      </c>
      <c r="V4" s="23" t="s">
        <v>29</v>
      </c>
      <c r="W4" s="27"/>
      <c r="X4" s="15"/>
      <c r="Y4" s="12" t="s">
        <v>30</v>
      </c>
      <c r="Z4" s="12"/>
      <c r="AA4" s="13" t="s">
        <v>31</v>
      </c>
      <c r="AB4" s="13" t="s">
        <v>32</v>
      </c>
      <c r="AC4" s="15"/>
      <c r="AD4" s="15"/>
      <c r="AO4" s="3" t="s">
        <v>33</v>
      </c>
    </row>
    <row r="5" ht="27" customHeight="1" spans="1:41">
      <c r="A5" s="12"/>
      <c r="B5" s="16"/>
      <c r="C5" s="12"/>
      <c r="D5" s="12"/>
      <c r="E5" s="16"/>
      <c r="F5" s="16"/>
      <c r="G5" s="12"/>
      <c r="H5" s="14"/>
      <c r="I5" s="14"/>
      <c r="J5" s="14"/>
      <c r="K5" s="14"/>
      <c r="L5" s="12"/>
      <c r="M5" s="12"/>
      <c r="N5" s="12"/>
      <c r="O5" s="12"/>
      <c r="P5" s="12"/>
      <c r="Q5" s="12"/>
      <c r="R5" s="16"/>
      <c r="S5" s="16"/>
      <c r="T5" s="16"/>
      <c r="U5" s="12"/>
      <c r="V5" s="28" t="s">
        <v>34</v>
      </c>
      <c r="W5" s="28" t="s">
        <v>35</v>
      </c>
      <c r="X5" s="16"/>
      <c r="Y5" s="12" t="s">
        <v>36</v>
      </c>
      <c r="Z5" s="12" t="s">
        <v>37</v>
      </c>
      <c r="AA5" s="16"/>
      <c r="AB5" s="16"/>
      <c r="AC5" s="16"/>
      <c r="AD5" s="16"/>
      <c r="AO5" s="3" t="s">
        <v>38</v>
      </c>
    </row>
    <row r="6" s="4" customFormat="1" ht="40.3" spans="1:41">
      <c r="A6" s="17" t="s">
        <v>39</v>
      </c>
      <c r="B6" s="18" t="s">
        <v>40</v>
      </c>
      <c r="C6" s="18" t="s">
        <v>41</v>
      </c>
      <c r="D6" s="18" t="s">
        <v>42</v>
      </c>
      <c r="E6" s="18" t="s">
        <v>43</v>
      </c>
      <c r="F6" s="18" t="s">
        <v>44</v>
      </c>
      <c r="G6" s="18" t="s">
        <v>45</v>
      </c>
      <c r="H6" s="19" t="str">
        <f>IF(ISERROR(IF(VLOOKUP(C6,[1]基本情况表!$B$3:$Y$8,23,FALSE)="","",VLOOKUP(C6,[1]基本情况表!$B$3:$Y$8,23,FALSE))),"",IF(VLOOKUP(C6,[1]基本情况表!$B$3:$Y$8,23,FALSE)="","",VLOOKUP(C6,[1]基本情况表!$B$3:$Y$8,23,FALSE)))</f>
        <v>副教授</v>
      </c>
      <c r="I6" s="19">
        <v>41821</v>
      </c>
      <c r="J6" s="19">
        <v>41091</v>
      </c>
      <c r="K6" s="19">
        <v>41822</v>
      </c>
      <c r="L6" s="25" t="s">
        <v>46</v>
      </c>
      <c r="M6" s="25" t="s">
        <v>47</v>
      </c>
      <c r="N6" s="26" t="s">
        <v>48</v>
      </c>
      <c r="O6" s="26" t="s">
        <v>39</v>
      </c>
      <c r="P6" s="26" t="s">
        <v>49</v>
      </c>
      <c r="Q6" s="26"/>
      <c r="R6" s="26"/>
      <c r="S6" s="26"/>
      <c r="T6" s="26"/>
      <c r="U6" s="26"/>
      <c r="V6" s="26"/>
      <c r="W6" s="26"/>
      <c r="X6" s="26"/>
      <c r="Y6" s="26"/>
      <c r="Z6" s="26" t="s">
        <v>39</v>
      </c>
      <c r="AA6" s="26" t="s">
        <v>39</v>
      </c>
      <c r="AB6" s="26" t="s">
        <v>50</v>
      </c>
      <c r="AC6" s="26" t="s">
        <v>51</v>
      </c>
      <c r="AD6" s="26"/>
      <c r="AO6" s="36" t="s">
        <v>52</v>
      </c>
    </row>
    <row r="7" s="4" customFormat="1" ht="44.75" customHeight="1" spans="1:41">
      <c r="A7" s="17" t="s">
        <v>53</v>
      </c>
      <c r="B7" s="18" t="s">
        <v>40</v>
      </c>
      <c r="C7" s="18" t="s">
        <v>54</v>
      </c>
      <c r="D7" s="18" t="s">
        <v>55</v>
      </c>
      <c r="E7" s="18" t="s">
        <v>56</v>
      </c>
      <c r="F7" s="20" t="s">
        <v>44</v>
      </c>
      <c r="G7" s="18" t="s">
        <v>45</v>
      </c>
      <c r="H7" s="19" t="str">
        <f>IF(ISERROR(IF(VLOOKUP(C7,[2]基本情况表!$B$3:$Y$8,23,FALSE)="","",VLOOKUP(C7,[2]基本情况表!$B$3:$Y$8,23,FALSE))),"",IF(VLOOKUP(C7,[2]基本情况表!$B$3:$Y$8,23,FALSE)="","",VLOOKUP(C7,[2]基本情况表!$B$3:$Y$8,23,FALSE)))</f>
        <v>副教授</v>
      </c>
      <c r="I7" s="19">
        <v>42370</v>
      </c>
      <c r="J7" s="19">
        <v>41992</v>
      </c>
      <c r="K7" s="19">
        <v>42370</v>
      </c>
      <c r="L7" s="25" t="s">
        <v>57</v>
      </c>
      <c r="M7" s="25" t="s">
        <v>46</v>
      </c>
      <c r="N7" s="26" t="s">
        <v>58</v>
      </c>
      <c r="O7" s="26" t="s">
        <v>53</v>
      </c>
      <c r="P7" s="26"/>
      <c r="Q7" s="26"/>
      <c r="R7" s="26"/>
      <c r="S7" s="26"/>
      <c r="T7" s="26"/>
      <c r="U7" s="26"/>
      <c r="V7" s="26"/>
      <c r="W7" s="26"/>
      <c r="X7" s="26" t="s">
        <v>59</v>
      </c>
      <c r="Y7" s="26"/>
      <c r="Z7" s="26" t="s">
        <v>60</v>
      </c>
      <c r="AA7" s="26" t="s">
        <v>61</v>
      </c>
      <c r="AB7" s="26" t="s">
        <v>62</v>
      </c>
      <c r="AC7" s="26"/>
      <c r="AD7" s="26"/>
      <c r="AO7" s="36" t="s">
        <v>63</v>
      </c>
    </row>
    <row r="8" s="4" customFormat="1" ht="48.75" customHeight="1" spans="1:41">
      <c r="A8" s="17" t="s">
        <v>47</v>
      </c>
      <c r="B8" s="18" t="s">
        <v>40</v>
      </c>
      <c r="C8" s="38" t="s">
        <v>64</v>
      </c>
      <c r="D8" s="18" t="s">
        <v>65</v>
      </c>
      <c r="E8" s="18" t="s">
        <v>66</v>
      </c>
      <c r="F8" s="18" t="s">
        <v>44</v>
      </c>
      <c r="G8" s="18" t="s">
        <v>45</v>
      </c>
      <c r="H8" s="19" t="str">
        <f>IF(ISERROR(IF(VLOOKUP(C8,[3]基本情况表!$B$3:$Y$9,23,FALSE)="","",VLOOKUP(C8,[3]基本情况表!$B$3:$Y$9,23,FALSE))),"",IF(VLOOKUP(C8,[3]基本情况表!$B$3:$Y$9,23,FALSE)="","",VLOOKUP(C8,[3]基本情况表!$B$3:$Y$9,23,FALSE)))</f>
        <v>副教授</v>
      </c>
      <c r="I8" s="19">
        <v>42159</v>
      </c>
      <c r="J8" s="19">
        <v>41090</v>
      </c>
      <c r="K8" s="19">
        <v>42159</v>
      </c>
      <c r="L8" s="25" t="s">
        <v>67</v>
      </c>
      <c r="M8" s="25" t="s">
        <v>68</v>
      </c>
      <c r="N8" s="26" t="s">
        <v>58</v>
      </c>
      <c r="O8" s="26" t="s">
        <v>53</v>
      </c>
      <c r="P8" s="26"/>
      <c r="Q8" s="26"/>
      <c r="R8" s="26"/>
      <c r="S8" s="26"/>
      <c r="T8" s="26"/>
      <c r="U8" s="26"/>
      <c r="V8" s="26"/>
      <c r="W8" s="26"/>
      <c r="X8" s="26" t="s">
        <v>58</v>
      </c>
      <c r="Y8" s="26" t="s">
        <v>69</v>
      </c>
      <c r="Z8" s="26" t="s">
        <v>70</v>
      </c>
      <c r="AA8" s="26" t="s">
        <v>71</v>
      </c>
      <c r="AB8" s="26" t="s">
        <v>72</v>
      </c>
      <c r="AC8" s="26" t="s">
        <v>73</v>
      </c>
      <c r="AD8" s="26"/>
      <c r="AO8" s="36" t="s">
        <v>63</v>
      </c>
    </row>
    <row r="9" s="4" customFormat="1" ht="63" customHeight="1" spans="1:41">
      <c r="A9" s="17" t="s">
        <v>49</v>
      </c>
      <c r="B9" s="18" t="s">
        <v>40</v>
      </c>
      <c r="C9" s="18" t="s">
        <v>74</v>
      </c>
      <c r="D9" s="18" t="s">
        <v>75</v>
      </c>
      <c r="E9" s="18" t="s">
        <v>76</v>
      </c>
      <c r="F9" s="20" t="s">
        <v>44</v>
      </c>
      <c r="G9" s="18" t="s">
        <v>77</v>
      </c>
      <c r="H9" s="19" t="str">
        <f>IF(ISERROR(IF(VLOOKUP(C9,[4]基本情况表!$B$3:$Y$9,23,FALSE)="","",VLOOKUP(C9,[4]基本情况表!$B$3:$Y$9,23,FALSE))),"",IF(VLOOKUP(C9,[4]基本情况表!$B$3:$Y$9,23,FALSE)="","",VLOOKUP(C9,[4]基本情况表!$B$3:$Y$9,23,FALSE)))</f>
        <v>讲师</v>
      </c>
      <c r="I9" s="19">
        <v>43313</v>
      </c>
      <c r="J9" s="19">
        <v>43252</v>
      </c>
      <c r="K9" s="19">
        <v>42156</v>
      </c>
      <c r="L9" s="25" t="s">
        <v>78</v>
      </c>
      <c r="M9" s="25" t="s">
        <v>79</v>
      </c>
      <c r="N9" s="26" t="s">
        <v>47</v>
      </c>
      <c r="O9" s="26"/>
      <c r="P9" s="26" t="s">
        <v>39</v>
      </c>
      <c r="Q9" s="26"/>
      <c r="R9" s="26"/>
      <c r="S9" s="26"/>
      <c r="T9" s="26"/>
      <c r="U9" s="26"/>
      <c r="V9" s="26"/>
      <c r="W9" s="26"/>
      <c r="X9" s="26" t="s">
        <v>80</v>
      </c>
      <c r="Y9" s="26"/>
      <c r="Z9" s="26" t="s">
        <v>81</v>
      </c>
      <c r="AA9" s="26" t="s">
        <v>82</v>
      </c>
      <c r="AB9" s="26"/>
      <c r="AC9" s="26" t="s">
        <v>83</v>
      </c>
      <c r="AD9" s="26"/>
      <c r="AO9" s="36" t="s">
        <v>63</v>
      </c>
    </row>
    <row r="10" s="4" customFormat="1" ht="22.25" customHeight="1" spans="1:41">
      <c r="A10" s="17" t="s">
        <v>84</v>
      </c>
      <c r="B10" s="18" t="s">
        <v>40</v>
      </c>
      <c r="C10" s="18" t="s">
        <v>85</v>
      </c>
      <c r="D10" s="18" t="s">
        <v>86</v>
      </c>
      <c r="E10" s="18" t="s">
        <v>87</v>
      </c>
      <c r="F10" s="20" t="s">
        <v>44</v>
      </c>
      <c r="G10" s="18" t="s">
        <v>77</v>
      </c>
      <c r="H10" s="19" t="str">
        <f>IF(ISERROR(IF(VLOOKUP(C10,[5]基本情况表!$B$3:$Y$9,23,FALSE)="","",VLOOKUP(C10,[5]基本情况表!$B$3:$Y$9,23,FALSE))),"",IF(VLOOKUP(C10,[5]基本情况表!$B$3:$Y$9,23,FALSE)="","",VLOOKUP(C10,[5]基本情况表!$B$3:$Y$9,23,FALSE)))</f>
        <v>讲师</v>
      </c>
      <c r="I10" s="19">
        <v>43160</v>
      </c>
      <c r="J10" s="19">
        <v>43101</v>
      </c>
      <c r="K10" s="19">
        <v>42005</v>
      </c>
      <c r="L10" s="25" t="s">
        <v>88</v>
      </c>
      <c r="M10" s="25"/>
      <c r="N10" s="26" t="s">
        <v>49</v>
      </c>
      <c r="O10" s="26" t="s">
        <v>39</v>
      </c>
      <c r="P10" s="26" t="s">
        <v>39</v>
      </c>
      <c r="Q10" s="26"/>
      <c r="R10" s="26"/>
      <c r="S10" s="26"/>
      <c r="T10" s="26"/>
      <c r="U10" s="26" t="s">
        <v>53</v>
      </c>
      <c r="V10" s="26"/>
      <c r="W10" s="26"/>
      <c r="X10" s="26"/>
      <c r="Y10" s="26"/>
      <c r="Z10" s="26" t="s">
        <v>89</v>
      </c>
      <c r="AA10" s="26"/>
      <c r="AB10" s="26" t="s">
        <v>90</v>
      </c>
      <c r="AC10" s="26"/>
      <c r="AD10" s="26"/>
      <c r="AO10" s="36" t="s">
        <v>63</v>
      </c>
    </row>
    <row r="11" s="4" customFormat="1" ht="40.5" customHeight="1" spans="1:41">
      <c r="A11" s="17" t="s">
        <v>48</v>
      </c>
      <c r="B11" s="18" t="s">
        <v>40</v>
      </c>
      <c r="C11" s="18" t="s">
        <v>91</v>
      </c>
      <c r="D11" s="18" t="s">
        <v>92</v>
      </c>
      <c r="E11" s="18" t="s">
        <v>93</v>
      </c>
      <c r="F11" s="18" t="s">
        <v>94</v>
      </c>
      <c r="G11" s="18" t="s">
        <v>95</v>
      </c>
      <c r="H11" s="19" t="str">
        <f>IF(ISERROR(IF(VLOOKUP(C11,[6]基本情况表!$B$3:$Y$9,23,FALSE)="","",VLOOKUP(C11,[6]基本情况表!$B$3:$Y$9,23,FALSE))),"",IF(VLOOKUP(C11,[6]基本情况表!$B$3:$Y$9,23,FALSE)="","",VLOOKUP(C11,[6]基本情况表!$B$3:$Y$9,23,FALSE)))</f>
        <v>讲师</v>
      </c>
      <c r="I11" s="19">
        <v>43344</v>
      </c>
      <c r="J11" s="19">
        <v>43282</v>
      </c>
      <c r="K11" s="19">
        <v>41153</v>
      </c>
      <c r="L11" s="25" t="s">
        <v>96</v>
      </c>
      <c r="M11" s="25" t="s">
        <v>48</v>
      </c>
      <c r="N11" s="26" t="s">
        <v>58</v>
      </c>
      <c r="O11" s="26" t="s">
        <v>97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 t="s">
        <v>39</v>
      </c>
      <c r="AB11" s="26" t="s">
        <v>98</v>
      </c>
      <c r="AC11" s="26"/>
      <c r="AD11" s="26"/>
      <c r="AO11" s="36" t="s">
        <v>63</v>
      </c>
    </row>
    <row r="12" s="5" customFormat="1" ht="23.25" customHeight="1" spans="1:36">
      <c r="A12" s="21" t="s">
        <v>99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0"/>
      <c r="AD12" s="30"/>
      <c r="AE12" s="31"/>
      <c r="AF12" s="31"/>
      <c r="AG12" s="31"/>
      <c r="AH12" s="31"/>
      <c r="AI12" s="31"/>
      <c r="AJ12" s="31"/>
    </row>
    <row r="13" s="5" customFormat="1" ht="23.25" customHeight="1" spans="1:36">
      <c r="A13" s="21" t="s">
        <v>100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30"/>
      <c r="AE13" s="31"/>
      <c r="AF13" s="31"/>
      <c r="AG13" s="31"/>
      <c r="AH13" s="31"/>
      <c r="AI13" s="31"/>
      <c r="AJ13" s="31"/>
    </row>
    <row r="14" s="5" customFormat="1" ht="23.25" customHeight="1" spans="1:36">
      <c r="A14" s="22" t="s">
        <v>101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31"/>
      <c r="AF14" s="31"/>
      <c r="AG14" s="31"/>
      <c r="AH14" s="31"/>
      <c r="AI14" s="31"/>
      <c r="AJ14" s="31"/>
    </row>
    <row r="15" s="3" customFormat="1" ht="23.25" customHeight="1" spans="1:30">
      <c r="A15" s="22" t="s">
        <v>102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32"/>
      <c r="AD15" s="32"/>
    </row>
  </sheetData>
  <mergeCells count="36">
    <mergeCell ref="A1:AD1"/>
    <mergeCell ref="A2:AB2"/>
    <mergeCell ref="L3:W3"/>
    <mergeCell ref="Y3:AB3"/>
    <mergeCell ref="V4:W4"/>
    <mergeCell ref="Y4:Z4"/>
    <mergeCell ref="A12:AB12"/>
    <mergeCell ref="A13:AC13"/>
    <mergeCell ref="A14:AD14"/>
    <mergeCell ref="A15:AB1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3:X5"/>
    <mergeCell ref="AA4:AA5"/>
    <mergeCell ref="AB4:AB5"/>
    <mergeCell ref="AC3:AC5"/>
    <mergeCell ref="AD3:AD5"/>
  </mergeCells>
  <printOptions horizontalCentered="1"/>
  <pageMargins left="0.236220472440945" right="0.236220472440945" top="0.748031496062992" bottom="0.748031496062992" header="0.31496062992126" footer="0.31496062992126"/>
  <pageSetup paperSize="8" scale="80" fitToHeight="0" orientation="landscape" horizontalDpi="600" verticalDpi="600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L3" rgbClr="D09A7C"/>
    <comment s:ref="Y3" rgbClr="D09A7C"/>
    <comment s:ref="AC3" rgbClr="D09A7C"/>
    <comment s:ref="U4" rgbClr="D09A7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自然科学类科研统计表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17715</dc:creator>
  <cp:lastModifiedBy>李沁</cp:lastModifiedBy>
  <dcterms:created xsi:type="dcterms:W3CDTF">2022-06-16T04:25:22Z</dcterms:created>
  <dcterms:modified xsi:type="dcterms:W3CDTF">2022-06-16T04:25:55Z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44004D0BB10348E7AD85541AB51D5F0A</vt:lpwstr>
  </property>
  <property fmtid="{D5CDD505-2E9C-101B-9397-08002B2CF9AE}" pid="3" name="KSOProductBuildVer">
    <vt:lpwstr>2052-11.1.0.11744</vt:lpwstr>
  </property>
</Properties>
</file>